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Z:\Accounting\VP-Finance\Fay Harder\Colders\Working Capital Calculations\Final WC Calculation\"/>
    </mc:Choice>
  </mc:AlternateContent>
  <xr:revisionPtr revIDLastSave="0" documentId="13_ncr:1_{AE4A48F8-61B1-4B7D-9696-6513F77C0F23}" xr6:coauthVersionLast="47" xr6:coauthVersionMax="47" xr10:uidLastSave="{00000000-0000-0000-0000-000000000000}"/>
  <bookViews>
    <workbookView xWindow="-120" yWindow="-120" windowWidth="29040" windowHeight="15840" xr2:uid="{0E4214E6-9CEB-40DB-8EFF-B57B5A9C50CA}"/>
  </bookViews>
  <sheets>
    <sheet name="Sheet1" sheetId="1" r:id="rId1"/>
  </sheets>
  <definedNames>
    <definedName name="_xlnm.Print_Area" localSheetId="0">Sheet1!$A$1:$K$50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1" l="1"/>
  <c r="E37" i="1" l="1"/>
  <c r="E29" i="1"/>
  <c r="E36" i="1" l="1"/>
  <c r="E35" i="1"/>
  <c r="E34" i="1"/>
  <c r="E33" i="1"/>
  <c r="E32" i="1"/>
  <c r="E31" i="1"/>
  <c r="E30" i="1"/>
  <c r="E5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Fay Harder</author>
  </authors>
  <commentList>
    <comment ref="E5" authorId="0" shapeId="0" xr:uid="{0D859585-E023-43C4-9E64-A9FEBD2E9C85}">
      <text>
        <r>
          <rPr>
            <b/>
            <sz val="9"/>
            <color indexed="81"/>
            <rFont val="Tahoma"/>
            <family val="2"/>
          </rPr>
          <t>Fay Harder:</t>
        </r>
        <r>
          <rPr>
            <sz val="9"/>
            <color indexed="81"/>
            <rFont val="Tahoma"/>
            <family val="2"/>
          </rPr>
          <t xml:space="preserve">
plus technology fees?</t>
        </r>
      </text>
    </comment>
    <comment ref="E29" authorId="0" shapeId="0" xr:uid="{FCB46F6C-CF97-45FD-9238-DA4E6E7BCAE1}">
      <text>
        <r>
          <rPr>
            <b/>
            <sz val="9"/>
            <color indexed="81"/>
            <rFont val="Tahoma"/>
            <family val="2"/>
          </rPr>
          <t>Fay Harder:</t>
        </r>
        <r>
          <rPr>
            <sz val="9"/>
            <color indexed="81"/>
            <rFont val="Tahoma"/>
            <family val="2"/>
          </rPr>
          <t xml:space="preserve">
Serv dates 6/19-9/19.  prorated for 80 days </t>
        </r>
      </text>
    </comment>
  </commentList>
</comments>
</file>

<file path=xl/sharedStrings.xml><?xml version="1.0" encoding="utf-8"?>
<sst xmlns="http://schemas.openxmlformats.org/spreadsheetml/2006/main" count="205" uniqueCount="73">
  <si>
    <t>Colders expenses paid by Boston</t>
  </si>
  <si>
    <t>Vendor Name</t>
  </si>
  <si>
    <t>Date</t>
  </si>
  <si>
    <t>Invoice #</t>
  </si>
  <si>
    <t>Amount</t>
  </si>
  <si>
    <t>Paid Date</t>
  </si>
  <si>
    <t>Check #</t>
  </si>
  <si>
    <t>Clifton Larson Allen</t>
  </si>
  <si>
    <t>Description</t>
  </si>
  <si>
    <t>GL Account</t>
  </si>
  <si>
    <t>L251619267</t>
  </si>
  <si>
    <t>401K audit 6/30/2025</t>
  </si>
  <si>
    <t>6280-05</t>
  </si>
  <si>
    <t>22460-01-10</t>
  </si>
  <si>
    <t>06/05-09/09/2025 Water</t>
  </si>
  <si>
    <t>6560-53</t>
  </si>
  <si>
    <t xml:space="preserve">City of Delafield </t>
  </si>
  <si>
    <t>2000-00</t>
  </si>
  <si>
    <t>ACH</t>
  </si>
  <si>
    <t xml:space="preserve">New Leaf </t>
  </si>
  <si>
    <t>JB Hunt</t>
  </si>
  <si>
    <t>Sunbelt Press</t>
  </si>
  <si>
    <t>Pmt Co</t>
  </si>
  <si>
    <t>02</t>
  </si>
  <si>
    <t>01</t>
  </si>
  <si>
    <t>S3905405</t>
  </si>
  <si>
    <t xml:space="preserve">Freight </t>
  </si>
  <si>
    <t>Pick up 9/04/2025- Freight</t>
  </si>
  <si>
    <t>Pick up 9/03/2025-Freight</t>
  </si>
  <si>
    <t>Pick up 9/04/2025-Freight</t>
  </si>
  <si>
    <t>S3907808</t>
  </si>
  <si>
    <t>T217941</t>
  </si>
  <si>
    <t>Advanced Distribution</t>
  </si>
  <si>
    <t>In Colders AP</t>
  </si>
  <si>
    <t>No</t>
  </si>
  <si>
    <t>Pick up 8/28/2025-Freight</t>
  </si>
  <si>
    <t>Midwest Carriers</t>
  </si>
  <si>
    <t>Site Staffing Inc - Austin Boynton ( wages)</t>
  </si>
  <si>
    <t>Site Staffing Inc - Austin Boynton (EHFee)</t>
  </si>
  <si>
    <t>Brandsource</t>
  </si>
  <si>
    <t>8/20/20205</t>
  </si>
  <si>
    <t>Advertising</t>
  </si>
  <si>
    <t>CN13847</t>
  </si>
  <si>
    <t>CN13858</t>
  </si>
  <si>
    <t>Hull Transport</t>
  </si>
  <si>
    <t>First Data Merch Services</t>
  </si>
  <si>
    <t>Employee Resource Center</t>
  </si>
  <si>
    <t>ERC-0825-1050</t>
  </si>
  <si>
    <t>Monthly EAP services</t>
  </si>
  <si>
    <t>6260-05</t>
  </si>
  <si>
    <t>Water &amp; Sewer</t>
  </si>
  <si>
    <t>6560-54</t>
  </si>
  <si>
    <t>We Energies</t>
  </si>
  <si>
    <t>Half electric bill</t>
  </si>
  <si>
    <t>6560-52</t>
  </si>
  <si>
    <t>6560-56</t>
  </si>
  <si>
    <t>6060-51</t>
  </si>
  <si>
    <t>Guardian Fire Protection</t>
  </si>
  <si>
    <t>sprinkler repair</t>
  </si>
  <si>
    <t>Ryder</t>
  </si>
  <si>
    <t>Express Employment</t>
  </si>
  <si>
    <t>6260-52</t>
  </si>
  <si>
    <t>Aug 11-Sept 10, 2025 Warranty Invoice</t>
  </si>
  <si>
    <t>Village Grafton Water</t>
  </si>
  <si>
    <t>Online</t>
  </si>
  <si>
    <t>11/11/205</t>
  </si>
  <si>
    <t>l251619267</t>
  </si>
  <si>
    <t>Adventure Mattress</t>
  </si>
  <si>
    <t>Adventure Mattress Inventory</t>
  </si>
  <si>
    <t>Trinity Logistics</t>
  </si>
  <si>
    <t>Heiser Trailer Systems</t>
  </si>
  <si>
    <t>Trailer repairs</t>
  </si>
  <si>
    <t>2024-2025 audit fees for Colder 401K plan underway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</si>
</sst>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rgb="FFFF000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quotePrefix="1" applyAlignment="1">
      <alignment horizont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4" fontId="0" fillId="0" borderId="0" xfId="0" applyNumberFormat="1"/>
    <xf numFmtId="0" fontId="0" fillId="0" borderId="0" xfId="0" applyAlignment="1">
      <alignment horizontal="right"/>
    </xf>
    <xf numFmtId="0" fontId="1" fillId="0" borderId="0" xfId="0" applyFont="1" applyAlignment="1">
      <alignment horizontal="right" wrapText="1"/>
    </xf>
    <xf numFmtId="4" fontId="1" fillId="0" borderId="0" xfId="0" applyNumberFormat="1" applyFont="1" applyAlignment="1">
      <alignment wrapText="1"/>
    </xf>
    <xf numFmtId="14" fontId="0" fillId="0" borderId="0" xfId="0" applyNumberFormat="1"/>
    <xf numFmtId="4" fontId="0" fillId="0" borderId="1" xfId="0" applyNumberFormat="1" applyBorder="1"/>
    <xf numFmtId="0" fontId="0" fillId="2" borderId="0" xfId="0" applyFill="1" applyAlignment="1">
      <alignment horizontal="center"/>
    </xf>
    <xf numFmtId="0" fontId="0" fillId="2" borderId="0" xfId="0" applyFill="1"/>
    <xf numFmtId="14" fontId="0" fillId="2" borderId="0" xfId="0" applyNumberFormat="1" applyFill="1"/>
    <xf numFmtId="0" fontId="0" fillId="2" borderId="0" xfId="0" applyFill="1" applyAlignment="1">
      <alignment horizontal="right"/>
    </xf>
    <xf numFmtId="4" fontId="0" fillId="2" borderId="0" xfId="0" applyNumberFormat="1" applyFill="1"/>
    <xf numFmtId="0" fontId="0" fillId="2" borderId="0" xfId="0" quotePrefix="1" applyFill="1" applyAlignment="1">
      <alignment horizontal="center"/>
    </xf>
    <xf numFmtId="0" fontId="4" fillId="0" borderId="0" xfId="0" applyFont="1"/>
    <xf numFmtId="0" fontId="0" fillId="0" borderId="0" xfId="0" applyFill="1"/>
    <xf numFmtId="0" fontId="0" fillId="0" borderId="0" xfId="0" applyFill="1" applyAlignment="1">
      <alignment horizontal="center"/>
    </xf>
    <xf numFmtId="14" fontId="0" fillId="0" borderId="0" xfId="0" applyNumberFormat="1" applyFill="1"/>
    <xf numFmtId="0" fontId="0" fillId="0" borderId="0" xfId="0" applyFill="1" applyAlignment="1">
      <alignment horizontal="right"/>
    </xf>
    <xf numFmtId="4" fontId="0" fillId="0" borderId="0" xfId="0" applyNumberFormat="1" applyFill="1"/>
    <xf numFmtId="0" fontId="0" fillId="0" borderId="0" xfId="0" quotePrefix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EA24AB-8B48-41D7-98B8-8969ABBDBD0B}">
  <dimension ref="A1:K50"/>
  <sheetViews>
    <sheetView tabSelected="1" workbookViewId="0">
      <selection activeCell="C10" sqref="C10"/>
    </sheetView>
  </sheetViews>
  <sheetFormatPr defaultRowHeight="15" x14ac:dyDescent="0.25"/>
  <cols>
    <col min="1" max="1" width="37.85546875" customWidth="1"/>
    <col min="2" max="2" width="9.85546875" style="2" customWidth="1"/>
    <col min="3" max="3" width="10.42578125" bestFit="1" customWidth="1"/>
    <col min="4" max="4" width="11.42578125" style="9" bestFit="1" customWidth="1"/>
    <col min="5" max="5" width="10.140625" style="8" bestFit="1" customWidth="1"/>
    <col min="6" max="6" width="35" customWidth="1"/>
    <col min="7" max="7" width="11.140625" bestFit="1" customWidth="1"/>
    <col min="8" max="8" width="10.42578125" bestFit="1" customWidth="1"/>
    <col min="10" max="10" width="9.140625" style="2"/>
  </cols>
  <sheetData>
    <row r="1" spans="1:11" x14ac:dyDescent="0.25">
      <c r="A1" s="1" t="s">
        <v>0</v>
      </c>
      <c r="B1" s="3"/>
    </row>
    <row r="3" spans="1:11" s="7" customFormat="1" ht="45" x14ac:dyDescent="0.25">
      <c r="A3" s="5" t="s">
        <v>1</v>
      </c>
      <c r="B3" s="6" t="s">
        <v>33</v>
      </c>
      <c r="C3" s="5" t="s">
        <v>2</v>
      </c>
      <c r="D3" s="10" t="s">
        <v>3</v>
      </c>
      <c r="E3" s="11" t="s">
        <v>4</v>
      </c>
      <c r="F3" s="5" t="s">
        <v>8</v>
      </c>
      <c r="G3" s="5" t="s">
        <v>9</v>
      </c>
      <c r="H3" s="5" t="s">
        <v>5</v>
      </c>
      <c r="I3" s="5" t="s">
        <v>6</v>
      </c>
      <c r="J3" s="6" t="s">
        <v>22</v>
      </c>
    </row>
    <row r="4" spans="1:11" x14ac:dyDescent="0.25">
      <c r="A4" s="15" t="s">
        <v>7</v>
      </c>
      <c r="B4" s="14"/>
      <c r="C4" s="16">
        <v>45936</v>
      </c>
      <c r="D4" s="17" t="s">
        <v>10</v>
      </c>
      <c r="E4" s="18">
        <v>6489</v>
      </c>
      <c r="F4" s="15" t="s">
        <v>11</v>
      </c>
      <c r="G4" s="15" t="s">
        <v>12</v>
      </c>
      <c r="H4" s="16">
        <v>45939</v>
      </c>
      <c r="I4" s="15">
        <v>1044</v>
      </c>
      <c r="J4" s="19" t="s">
        <v>23</v>
      </c>
      <c r="K4" s="20" t="s">
        <v>72</v>
      </c>
    </row>
    <row r="5" spans="1:11" x14ac:dyDescent="0.25">
      <c r="A5" s="15" t="s">
        <v>7</v>
      </c>
      <c r="B5" s="14"/>
      <c r="C5" s="16">
        <v>45936</v>
      </c>
      <c r="D5" s="17" t="s">
        <v>66</v>
      </c>
      <c r="E5" s="18">
        <f>12500-E4</f>
        <v>6011</v>
      </c>
      <c r="F5" s="15" t="s">
        <v>11</v>
      </c>
      <c r="G5" s="15"/>
      <c r="H5" s="16"/>
      <c r="I5" s="15"/>
      <c r="J5" s="19"/>
    </row>
    <row r="6" spans="1:11" x14ac:dyDescent="0.25">
      <c r="A6" s="21" t="s">
        <v>16</v>
      </c>
      <c r="B6" s="22"/>
      <c r="C6" s="23">
        <v>45950</v>
      </c>
      <c r="D6" s="24" t="s">
        <v>13</v>
      </c>
      <c r="E6" s="25">
        <v>3912.96</v>
      </c>
      <c r="F6" s="21" t="s">
        <v>14</v>
      </c>
      <c r="G6" s="21" t="s">
        <v>15</v>
      </c>
      <c r="H6" s="23">
        <v>45950</v>
      </c>
      <c r="I6" s="21">
        <v>1094</v>
      </c>
      <c r="J6" s="26" t="s">
        <v>23</v>
      </c>
    </row>
    <row r="7" spans="1:11" x14ac:dyDescent="0.25">
      <c r="A7" s="21" t="s">
        <v>19</v>
      </c>
      <c r="B7" s="22"/>
      <c r="C7" s="23">
        <v>45910</v>
      </c>
      <c r="D7" s="24"/>
      <c r="E7" s="25">
        <v>21305.78</v>
      </c>
      <c r="F7" s="21" t="s">
        <v>62</v>
      </c>
      <c r="G7" s="21" t="s">
        <v>17</v>
      </c>
      <c r="H7" s="23">
        <v>45954</v>
      </c>
      <c r="I7" s="21" t="s">
        <v>18</v>
      </c>
      <c r="J7" s="26" t="s">
        <v>23</v>
      </c>
    </row>
    <row r="8" spans="1:11" x14ac:dyDescent="0.25">
      <c r="A8" s="21" t="s">
        <v>19</v>
      </c>
      <c r="B8" s="22"/>
      <c r="C8" s="23">
        <v>45910</v>
      </c>
      <c r="D8" s="24"/>
      <c r="E8" s="25">
        <v>11267.55</v>
      </c>
      <c r="F8" s="21" t="s">
        <v>62</v>
      </c>
      <c r="G8" s="21" t="s">
        <v>17</v>
      </c>
      <c r="H8" s="23">
        <v>45589</v>
      </c>
      <c r="I8" s="21" t="s">
        <v>18</v>
      </c>
      <c r="J8" s="26" t="s">
        <v>23</v>
      </c>
    </row>
    <row r="9" spans="1:11" x14ac:dyDescent="0.25">
      <c r="A9" s="21" t="s">
        <v>20</v>
      </c>
      <c r="B9" s="22"/>
      <c r="C9" s="23">
        <v>46283</v>
      </c>
      <c r="D9" s="24">
        <v>3402116</v>
      </c>
      <c r="E9" s="25">
        <v>1119.69</v>
      </c>
      <c r="F9" s="21" t="s">
        <v>27</v>
      </c>
      <c r="G9" s="21" t="s">
        <v>17</v>
      </c>
      <c r="H9" s="23">
        <v>45972</v>
      </c>
      <c r="I9" s="21">
        <v>347200</v>
      </c>
      <c r="J9" s="26" t="s">
        <v>24</v>
      </c>
    </row>
    <row r="10" spans="1:11" x14ac:dyDescent="0.25">
      <c r="A10" s="21" t="s">
        <v>20</v>
      </c>
      <c r="B10" s="22"/>
      <c r="C10" s="23">
        <v>45918</v>
      </c>
      <c r="D10" s="24">
        <v>3403876</v>
      </c>
      <c r="E10" s="25">
        <v>129.5</v>
      </c>
      <c r="F10" s="21" t="s">
        <v>28</v>
      </c>
      <c r="G10" s="21" t="s">
        <v>17</v>
      </c>
      <c r="H10" s="23">
        <v>45972</v>
      </c>
      <c r="I10" s="21">
        <v>347200</v>
      </c>
      <c r="J10" s="26" t="s">
        <v>24</v>
      </c>
    </row>
    <row r="11" spans="1:11" x14ac:dyDescent="0.25">
      <c r="A11" s="21" t="s">
        <v>20</v>
      </c>
      <c r="B11" s="22"/>
      <c r="C11" s="23">
        <v>45918</v>
      </c>
      <c r="D11" s="24">
        <v>3402070</v>
      </c>
      <c r="E11" s="25">
        <v>398.89</v>
      </c>
      <c r="F11" s="21" t="s">
        <v>29</v>
      </c>
      <c r="G11" s="21" t="s">
        <v>17</v>
      </c>
      <c r="H11" s="23">
        <v>45972</v>
      </c>
      <c r="I11" s="21">
        <v>347200</v>
      </c>
      <c r="J11" s="26" t="s">
        <v>24</v>
      </c>
    </row>
    <row r="12" spans="1:11" x14ac:dyDescent="0.25">
      <c r="A12" s="21" t="s">
        <v>20</v>
      </c>
      <c r="B12" s="22"/>
      <c r="C12" s="23">
        <v>45910</v>
      </c>
      <c r="D12" s="24">
        <v>3400337</v>
      </c>
      <c r="E12" s="25">
        <v>655.71</v>
      </c>
      <c r="F12" s="21" t="s">
        <v>35</v>
      </c>
      <c r="G12" s="21" t="s">
        <v>17</v>
      </c>
      <c r="H12" s="23">
        <v>45972</v>
      </c>
      <c r="I12" s="21">
        <v>347200</v>
      </c>
      <c r="J12" s="26" t="s">
        <v>24</v>
      </c>
    </row>
    <row r="13" spans="1:11" x14ac:dyDescent="0.25">
      <c r="A13" s="21" t="s">
        <v>21</v>
      </c>
      <c r="B13" s="22"/>
      <c r="C13" s="23">
        <v>45902</v>
      </c>
      <c r="D13" s="24" t="s">
        <v>25</v>
      </c>
      <c r="E13" s="25">
        <v>381.82</v>
      </c>
      <c r="F13" s="21" t="s">
        <v>26</v>
      </c>
      <c r="G13" s="21" t="s">
        <v>17</v>
      </c>
      <c r="H13" s="23">
        <v>45972</v>
      </c>
      <c r="I13" s="21">
        <v>347178</v>
      </c>
      <c r="J13" s="26" t="s">
        <v>24</v>
      </c>
    </row>
    <row r="14" spans="1:11" x14ac:dyDescent="0.25">
      <c r="A14" s="21" t="s">
        <v>21</v>
      </c>
      <c r="B14" s="22"/>
      <c r="C14" s="23">
        <v>45904</v>
      </c>
      <c r="D14" s="24" t="s">
        <v>30</v>
      </c>
      <c r="E14" s="25">
        <v>327.27999999999997</v>
      </c>
      <c r="F14" s="21" t="s">
        <v>26</v>
      </c>
      <c r="G14" s="21" t="s">
        <v>17</v>
      </c>
      <c r="H14" s="23">
        <v>45972</v>
      </c>
      <c r="I14" s="21">
        <v>347178</v>
      </c>
      <c r="J14" s="26" t="s">
        <v>24</v>
      </c>
    </row>
    <row r="15" spans="1:11" x14ac:dyDescent="0.25">
      <c r="A15" s="21" t="s">
        <v>21</v>
      </c>
      <c r="B15" s="22"/>
      <c r="C15" s="23">
        <v>45897</v>
      </c>
      <c r="D15" s="24" t="s">
        <v>31</v>
      </c>
      <c r="E15" s="25">
        <v>239.01</v>
      </c>
      <c r="F15" s="21" t="s">
        <v>26</v>
      </c>
      <c r="G15" s="21" t="s">
        <v>17</v>
      </c>
      <c r="H15" s="23">
        <v>45972</v>
      </c>
      <c r="I15" s="21">
        <v>347178</v>
      </c>
      <c r="J15" s="26" t="s">
        <v>24</v>
      </c>
    </row>
    <row r="16" spans="1:11" x14ac:dyDescent="0.25">
      <c r="A16" s="21" t="s">
        <v>32</v>
      </c>
      <c r="B16" s="22" t="s">
        <v>34</v>
      </c>
      <c r="C16" s="23">
        <v>45897</v>
      </c>
      <c r="D16" s="24">
        <v>428806</v>
      </c>
      <c r="E16" s="25">
        <v>182.43</v>
      </c>
      <c r="F16" s="21" t="s">
        <v>26</v>
      </c>
      <c r="G16" s="21" t="s">
        <v>17</v>
      </c>
      <c r="H16" s="23">
        <v>45972</v>
      </c>
      <c r="I16" s="21">
        <v>347166</v>
      </c>
      <c r="J16" s="26" t="s">
        <v>24</v>
      </c>
    </row>
    <row r="17" spans="1:10" x14ac:dyDescent="0.25">
      <c r="A17" s="21" t="s">
        <v>36</v>
      </c>
      <c r="B17" s="22"/>
      <c r="C17" s="23">
        <v>45908</v>
      </c>
      <c r="D17" s="24">
        <v>1535030</v>
      </c>
      <c r="E17" s="25">
        <v>1900</v>
      </c>
      <c r="F17" s="21" t="s">
        <v>26</v>
      </c>
      <c r="G17" s="21" t="s">
        <v>17</v>
      </c>
      <c r="H17" s="23">
        <v>45972</v>
      </c>
      <c r="I17" s="21">
        <v>347176</v>
      </c>
      <c r="J17" s="26" t="s">
        <v>24</v>
      </c>
    </row>
    <row r="18" spans="1:10" x14ac:dyDescent="0.25">
      <c r="A18" s="21" t="s">
        <v>36</v>
      </c>
      <c r="B18" s="22"/>
      <c r="C18" s="23">
        <v>45903</v>
      </c>
      <c r="D18" s="24">
        <v>1534248</v>
      </c>
      <c r="E18" s="25">
        <v>1775</v>
      </c>
      <c r="F18" s="21" t="s">
        <v>26</v>
      </c>
      <c r="G18" s="21" t="s">
        <v>17</v>
      </c>
      <c r="H18" s="23">
        <v>45972</v>
      </c>
      <c r="I18" s="21">
        <v>347176</v>
      </c>
      <c r="J18" s="26" t="s">
        <v>24</v>
      </c>
    </row>
    <row r="19" spans="1:10" x14ac:dyDescent="0.25">
      <c r="A19" s="21" t="s">
        <v>36</v>
      </c>
      <c r="B19" s="22"/>
      <c r="C19" s="23">
        <v>45905</v>
      </c>
      <c r="D19" s="24">
        <v>1534237</v>
      </c>
      <c r="E19" s="25">
        <v>1750</v>
      </c>
      <c r="F19" s="21" t="s">
        <v>26</v>
      </c>
      <c r="G19" s="21" t="s">
        <v>17</v>
      </c>
      <c r="H19" s="23">
        <v>45972</v>
      </c>
      <c r="I19" s="21">
        <v>347176</v>
      </c>
      <c r="J19" s="26" t="s">
        <v>24</v>
      </c>
    </row>
    <row r="20" spans="1:10" x14ac:dyDescent="0.25">
      <c r="A20" s="21" t="s">
        <v>37</v>
      </c>
      <c r="B20" s="22"/>
      <c r="C20" s="23">
        <v>45912</v>
      </c>
      <c r="D20" s="24">
        <v>427874</v>
      </c>
      <c r="E20" s="25">
        <v>410.85</v>
      </c>
      <c r="F20" s="21" t="s">
        <v>37</v>
      </c>
      <c r="G20" s="21" t="s">
        <v>61</v>
      </c>
      <c r="H20" s="23">
        <v>45923</v>
      </c>
      <c r="I20" s="21">
        <v>346162</v>
      </c>
      <c r="J20" s="26" t="s">
        <v>24</v>
      </c>
    </row>
    <row r="21" spans="1:10" x14ac:dyDescent="0.25">
      <c r="A21" s="21" t="s">
        <v>38</v>
      </c>
      <c r="B21" s="22"/>
      <c r="C21" s="23">
        <v>45912</v>
      </c>
      <c r="D21" s="24">
        <v>427866</v>
      </c>
      <c r="E21" s="25">
        <v>1853</v>
      </c>
      <c r="F21" s="21" t="s">
        <v>38</v>
      </c>
      <c r="G21" s="21" t="s">
        <v>61</v>
      </c>
      <c r="H21" s="23">
        <v>45923</v>
      </c>
      <c r="I21" s="21">
        <v>346162</v>
      </c>
      <c r="J21" s="26" t="s">
        <v>24</v>
      </c>
    </row>
    <row r="22" spans="1:10" x14ac:dyDescent="0.25">
      <c r="A22" s="21" t="s">
        <v>39</v>
      </c>
      <c r="B22" s="22"/>
      <c r="C22" s="21" t="s">
        <v>40</v>
      </c>
      <c r="D22" s="24">
        <v>55574273</v>
      </c>
      <c r="E22" s="25">
        <v>211630</v>
      </c>
      <c r="F22" s="21" t="s">
        <v>41</v>
      </c>
      <c r="G22" s="21" t="s">
        <v>17</v>
      </c>
      <c r="H22" s="23">
        <v>45960</v>
      </c>
      <c r="I22" s="21"/>
      <c r="J22" s="26" t="s">
        <v>24</v>
      </c>
    </row>
    <row r="23" spans="1:10" x14ac:dyDescent="0.25">
      <c r="A23" s="21" t="s">
        <v>39</v>
      </c>
      <c r="B23" s="22"/>
      <c r="C23" s="23">
        <v>45901</v>
      </c>
      <c r="D23" s="24" t="s">
        <v>42</v>
      </c>
      <c r="E23" s="25">
        <v>-3484</v>
      </c>
      <c r="F23" s="21" t="s">
        <v>41</v>
      </c>
      <c r="G23" s="21" t="s">
        <v>17</v>
      </c>
      <c r="H23" s="23">
        <v>45960</v>
      </c>
      <c r="I23" s="21">
        <v>346964</v>
      </c>
      <c r="J23" s="26" t="s">
        <v>24</v>
      </c>
    </row>
    <row r="24" spans="1:10" x14ac:dyDescent="0.25">
      <c r="A24" s="21" t="s">
        <v>39</v>
      </c>
      <c r="B24" s="22"/>
      <c r="C24" s="23">
        <v>45915</v>
      </c>
      <c r="D24" s="24" t="s">
        <v>43</v>
      </c>
      <c r="E24" s="25">
        <v>-5157.96</v>
      </c>
      <c r="F24" s="21" t="s">
        <v>41</v>
      </c>
      <c r="G24" s="21" t="s">
        <v>17</v>
      </c>
      <c r="H24" s="23">
        <v>45960</v>
      </c>
      <c r="I24" s="21">
        <v>346964</v>
      </c>
      <c r="J24" s="26" t="s">
        <v>24</v>
      </c>
    </row>
    <row r="25" spans="1:10" x14ac:dyDescent="0.25">
      <c r="A25" s="21" t="s">
        <v>39</v>
      </c>
      <c r="B25" s="22"/>
      <c r="C25" s="23">
        <v>45916</v>
      </c>
      <c r="D25" s="24">
        <v>55575407</v>
      </c>
      <c r="E25" s="25">
        <v>9909.17</v>
      </c>
      <c r="F25" s="21" t="s">
        <v>41</v>
      </c>
      <c r="G25" s="21" t="s">
        <v>17</v>
      </c>
      <c r="H25" s="23">
        <v>45960</v>
      </c>
      <c r="I25" s="21">
        <v>346964</v>
      </c>
      <c r="J25" s="26" t="s">
        <v>24</v>
      </c>
    </row>
    <row r="26" spans="1:10" x14ac:dyDescent="0.25">
      <c r="A26" s="21" t="s">
        <v>44</v>
      </c>
      <c r="B26" s="22"/>
      <c r="C26" s="23">
        <v>45896</v>
      </c>
      <c r="D26" s="24">
        <v>94424</v>
      </c>
      <c r="E26" s="25">
        <v>6200</v>
      </c>
      <c r="F26" s="21" t="s">
        <v>26</v>
      </c>
      <c r="G26" s="21" t="s">
        <v>17</v>
      </c>
      <c r="H26" s="23">
        <v>45972</v>
      </c>
      <c r="I26" s="21">
        <v>347173</v>
      </c>
      <c r="J26" s="26" t="s">
        <v>24</v>
      </c>
    </row>
    <row r="27" spans="1:10" x14ac:dyDescent="0.25">
      <c r="A27" s="21" t="s">
        <v>45</v>
      </c>
      <c r="B27" s="21"/>
      <c r="C27" s="21"/>
      <c r="D27" s="24"/>
      <c r="E27" s="25">
        <v>1684.49</v>
      </c>
      <c r="F27" s="21"/>
      <c r="G27" s="21" t="s">
        <v>17</v>
      </c>
      <c r="H27" s="23">
        <v>45953</v>
      </c>
      <c r="I27" s="21">
        <v>1105</v>
      </c>
      <c r="J27" s="26" t="s">
        <v>23</v>
      </c>
    </row>
    <row r="28" spans="1:10" x14ac:dyDescent="0.25">
      <c r="A28" s="21" t="s">
        <v>46</v>
      </c>
      <c r="B28" s="22"/>
      <c r="C28" s="23">
        <v>45870</v>
      </c>
      <c r="D28" s="24" t="s">
        <v>47</v>
      </c>
      <c r="E28" s="25">
        <v>399.38</v>
      </c>
      <c r="F28" s="21" t="s">
        <v>48</v>
      </c>
      <c r="G28" s="21" t="s">
        <v>49</v>
      </c>
      <c r="H28" s="23">
        <v>45939</v>
      </c>
      <c r="I28" s="21">
        <v>1042</v>
      </c>
      <c r="J28" s="26" t="s">
        <v>23</v>
      </c>
    </row>
    <row r="29" spans="1:10" x14ac:dyDescent="0.25">
      <c r="A29" s="21" t="s">
        <v>63</v>
      </c>
      <c r="B29" s="22"/>
      <c r="C29" s="23">
        <v>45919</v>
      </c>
      <c r="D29" s="24"/>
      <c r="E29" s="25">
        <f>634.71/90*80</f>
        <v>564.18666666666672</v>
      </c>
      <c r="F29" s="21" t="s">
        <v>50</v>
      </c>
      <c r="G29" s="21" t="s">
        <v>51</v>
      </c>
      <c r="H29" s="23">
        <v>45946</v>
      </c>
      <c r="I29" s="21">
        <v>1066</v>
      </c>
      <c r="J29" s="26" t="s">
        <v>23</v>
      </c>
    </row>
    <row r="30" spans="1:10" x14ac:dyDescent="0.25">
      <c r="A30" s="21" t="s">
        <v>52</v>
      </c>
      <c r="B30" s="22"/>
      <c r="C30" s="23">
        <v>45923</v>
      </c>
      <c r="D30" s="24"/>
      <c r="E30" s="25">
        <f>5551.79*0.5</f>
        <v>2775.895</v>
      </c>
      <c r="F30" s="21" t="s">
        <v>53</v>
      </c>
      <c r="G30" s="21" t="s">
        <v>51</v>
      </c>
      <c r="H30" s="23">
        <v>45946</v>
      </c>
      <c r="I30" s="21" t="s">
        <v>64</v>
      </c>
      <c r="J30" s="26" t="s">
        <v>23</v>
      </c>
    </row>
    <row r="31" spans="1:10" x14ac:dyDescent="0.25">
      <c r="A31" s="21" t="s">
        <v>52</v>
      </c>
      <c r="B31" s="22"/>
      <c r="C31" s="23">
        <v>45923</v>
      </c>
      <c r="D31" s="24"/>
      <c r="E31" s="25">
        <f>226.94*0.5</f>
        <v>113.47</v>
      </c>
      <c r="F31" s="21" t="s">
        <v>53</v>
      </c>
      <c r="G31" s="21" t="s">
        <v>54</v>
      </c>
      <c r="H31" s="23">
        <v>45946</v>
      </c>
      <c r="I31" s="21" t="s">
        <v>64</v>
      </c>
      <c r="J31" s="26" t="s">
        <v>23</v>
      </c>
    </row>
    <row r="32" spans="1:10" x14ac:dyDescent="0.25">
      <c r="A32" s="21" t="s">
        <v>52</v>
      </c>
      <c r="B32" s="22"/>
      <c r="C32" s="23">
        <v>45923</v>
      </c>
      <c r="D32" s="24"/>
      <c r="E32" s="25">
        <f>5790.63*0.5</f>
        <v>2895.3150000000001</v>
      </c>
      <c r="F32" s="21" t="s">
        <v>53</v>
      </c>
      <c r="G32" s="21" t="s">
        <v>55</v>
      </c>
      <c r="H32" s="23">
        <v>45946</v>
      </c>
      <c r="I32" s="21" t="s">
        <v>64</v>
      </c>
      <c r="J32" s="26" t="s">
        <v>23</v>
      </c>
    </row>
    <row r="33" spans="1:10" x14ac:dyDescent="0.25">
      <c r="A33" s="21" t="s">
        <v>52</v>
      </c>
      <c r="B33" s="22"/>
      <c r="C33" s="23">
        <v>45923</v>
      </c>
      <c r="D33" s="24"/>
      <c r="E33" s="25">
        <f>28.34*0.5</f>
        <v>14.17</v>
      </c>
      <c r="F33" s="21" t="s">
        <v>53</v>
      </c>
      <c r="G33" s="21" t="s">
        <v>55</v>
      </c>
      <c r="H33" s="23">
        <v>45946</v>
      </c>
      <c r="I33" s="21" t="s">
        <v>64</v>
      </c>
      <c r="J33" s="26" t="s">
        <v>23</v>
      </c>
    </row>
    <row r="34" spans="1:10" x14ac:dyDescent="0.25">
      <c r="A34" s="21" t="s">
        <v>52</v>
      </c>
      <c r="B34" s="22"/>
      <c r="C34" s="23">
        <v>45923</v>
      </c>
      <c r="D34" s="24"/>
      <c r="E34" s="25">
        <f>4813.82*0.5</f>
        <v>2406.91</v>
      </c>
      <c r="F34" s="21" t="s">
        <v>53</v>
      </c>
      <c r="G34" s="21" t="s">
        <v>15</v>
      </c>
      <c r="H34" s="23">
        <v>45946</v>
      </c>
      <c r="I34" s="21" t="s">
        <v>64</v>
      </c>
      <c r="J34" s="26" t="s">
        <v>23</v>
      </c>
    </row>
    <row r="35" spans="1:10" x14ac:dyDescent="0.25">
      <c r="A35" s="21" t="s">
        <v>52</v>
      </c>
      <c r="B35" s="22"/>
      <c r="C35" s="23">
        <v>45923</v>
      </c>
      <c r="D35" s="24"/>
      <c r="E35" s="25">
        <f>33.82*0.5</f>
        <v>16.91</v>
      </c>
      <c r="F35" s="21" t="s">
        <v>53</v>
      </c>
      <c r="G35" s="21" t="s">
        <v>15</v>
      </c>
      <c r="H35" s="23">
        <v>45946</v>
      </c>
      <c r="I35" s="21" t="s">
        <v>64</v>
      </c>
      <c r="J35" s="26" t="s">
        <v>23</v>
      </c>
    </row>
    <row r="36" spans="1:10" x14ac:dyDescent="0.25">
      <c r="A36" s="21" t="s">
        <v>52</v>
      </c>
      <c r="B36" s="22"/>
      <c r="C36" s="23">
        <v>45923</v>
      </c>
      <c r="D36" s="24"/>
      <c r="E36" s="25">
        <f>190.84*0.5</f>
        <v>95.42</v>
      </c>
      <c r="F36" s="21" t="s">
        <v>53</v>
      </c>
      <c r="G36" s="21" t="s">
        <v>56</v>
      </c>
      <c r="H36" s="23">
        <v>45946</v>
      </c>
      <c r="I36" s="21" t="s">
        <v>64</v>
      </c>
      <c r="J36" s="26" t="s">
        <v>23</v>
      </c>
    </row>
    <row r="37" spans="1:10" x14ac:dyDescent="0.25">
      <c r="A37" s="21" t="s">
        <v>52</v>
      </c>
      <c r="B37" s="22"/>
      <c r="C37" s="23">
        <v>45926</v>
      </c>
      <c r="D37" s="24"/>
      <c r="E37" s="25">
        <f>35432.73*0.5</f>
        <v>17716.365000000002</v>
      </c>
      <c r="F37" s="21" t="s">
        <v>53</v>
      </c>
      <c r="G37" s="21" t="s">
        <v>54</v>
      </c>
      <c r="H37" s="23">
        <v>45946</v>
      </c>
      <c r="I37" s="21" t="s">
        <v>64</v>
      </c>
      <c r="J37" s="26">
        <v>3</v>
      </c>
    </row>
    <row r="38" spans="1:10" x14ac:dyDescent="0.25">
      <c r="A38" s="21" t="s">
        <v>57</v>
      </c>
      <c r="B38" s="22"/>
      <c r="C38" s="23">
        <v>45901</v>
      </c>
      <c r="D38" s="24"/>
      <c r="E38" s="25">
        <v>1865</v>
      </c>
      <c r="F38" s="21" t="s">
        <v>58</v>
      </c>
      <c r="G38" s="21" t="s">
        <v>17</v>
      </c>
      <c r="H38" s="21" t="s">
        <v>65</v>
      </c>
      <c r="I38" s="21">
        <v>347172</v>
      </c>
      <c r="J38" s="26" t="s">
        <v>24</v>
      </c>
    </row>
    <row r="39" spans="1:10" x14ac:dyDescent="0.25">
      <c r="A39" s="21" t="s">
        <v>57</v>
      </c>
      <c r="B39" s="22"/>
      <c r="C39" s="23">
        <v>45874</v>
      </c>
      <c r="D39" s="24"/>
      <c r="E39" s="25">
        <v>2465</v>
      </c>
      <c r="F39" s="21" t="s">
        <v>58</v>
      </c>
      <c r="G39" s="21" t="s">
        <v>17</v>
      </c>
      <c r="H39" s="23">
        <v>45972</v>
      </c>
      <c r="I39" s="21">
        <v>347172</v>
      </c>
      <c r="J39" s="26" t="s">
        <v>24</v>
      </c>
    </row>
    <row r="40" spans="1:10" x14ac:dyDescent="0.25">
      <c r="A40" s="21" t="s">
        <v>57</v>
      </c>
      <c r="B40" s="22"/>
      <c r="C40" s="23">
        <v>45863</v>
      </c>
      <c r="D40" s="24"/>
      <c r="E40" s="25">
        <v>550</v>
      </c>
      <c r="F40" s="21" t="s">
        <v>58</v>
      </c>
      <c r="G40" s="21" t="s">
        <v>17</v>
      </c>
      <c r="H40" s="23">
        <v>45974</v>
      </c>
      <c r="I40" s="21">
        <v>347242</v>
      </c>
      <c r="J40" s="26" t="s">
        <v>24</v>
      </c>
    </row>
    <row r="41" spans="1:10" x14ac:dyDescent="0.25">
      <c r="A41" s="21" t="s">
        <v>59</v>
      </c>
      <c r="B41" s="22"/>
      <c r="C41" s="23">
        <v>45905</v>
      </c>
      <c r="D41" s="24"/>
      <c r="E41" s="25">
        <v>793.43</v>
      </c>
      <c r="F41" s="21" t="s">
        <v>26</v>
      </c>
      <c r="G41" s="21" t="s">
        <v>17</v>
      </c>
      <c r="H41" s="23">
        <v>45972</v>
      </c>
      <c r="I41" s="21">
        <v>347194</v>
      </c>
      <c r="J41" s="26" t="s">
        <v>24</v>
      </c>
    </row>
    <row r="42" spans="1:10" x14ac:dyDescent="0.25">
      <c r="A42" s="21" t="s">
        <v>59</v>
      </c>
      <c r="B42" s="22"/>
      <c r="C42" s="23">
        <v>45902</v>
      </c>
      <c r="D42" s="24"/>
      <c r="E42" s="25">
        <v>718.55</v>
      </c>
      <c r="F42" s="21" t="s">
        <v>26</v>
      </c>
      <c r="G42" s="21" t="s">
        <v>17</v>
      </c>
      <c r="H42" s="23">
        <v>45972</v>
      </c>
      <c r="I42" s="21">
        <v>347194</v>
      </c>
      <c r="J42" s="26" t="s">
        <v>24</v>
      </c>
    </row>
    <row r="43" spans="1:10" x14ac:dyDescent="0.25">
      <c r="A43" s="21" t="s">
        <v>59</v>
      </c>
      <c r="B43" s="22"/>
      <c r="C43" s="23">
        <v>45895</v>
      </c>
      <c r="D43" s="24"/>
      <c r="E43" s="25">
        <v>694.17</v>
      </c>
      <c r="F43" s="21" t="s">
        <v>26</v>
      </c>
      <c r="G43" s="21" t="s">
        <v>17</v>
      </c>
      <c r="H43" s="23">
        <v>45972</v>
      </c>
      <c r="I43" s="21">
        <v>347194</v>
      </c>
      <c r="J43" s="26" t="s">
        <v>24</v>
      </c>
    </row>
    <row r="44" spans="1:10" x14ac:dyDescent="0.25">
      <c r="A44" s="21" t="s">
        <v>60</v>
      </c>
      <c r="B44" s="22"/>
      <c r="C44" s="23">
        <v>45879</v>
      </c>
      <c r="D44" s="24"/>
      <c r="E44" s="25">
        <v>425.25</v>
      </c>
      <c r="F44" s="21"/>
      <c r="G44" s="21" t="s">
        <v>17</v>
      </c>
      <c r="H44" s="23">
        <v>45972</v>
      </c>
      <c r="I44" s="21">
        <v>347169</v>
      </c>
      <c r="J44" s="26" t="s">
        <v>24</v>
      </c>
    </row>
    <row r="45" spans="1:10" x14ac:dyDescent="0.25">
      <c r="A45" s="21" t="s">
        <v>67</v>
      </c>
      <c r="B45" s="22"/>
      <c r="C45" s="23"/>
      <c r="D45" s="24"/>
      <c r="E45" s="25">
        <v>23309.119999999999</v>
      </c>
      <c r="F45" s="21" t="s">
        <v>68</v>
      </c>
      <c r="G45" s="21" t="s">
        <v>17</v>
      </c>
      <c r="H45" s="23">
        <v>45979</v>
      </c>
      <c r="I45" s="21">
        <v>347331</v>
      </c>
      <c r="J45" s="26" t="s">
        <v>24</v>
      </c>
    </row>
    <row r="46" spans="1:10" x14ac:dyDescent="0.25">
      <c r="A46" s="21" t="s">
        <v>69</v>
      </c>
      <c r="B46" s="22"/>
      <c r="C46" s="23">
        <v>45894</v>
      </c>
      <c r="D46" s="24"/>
      <c r="E46" s="25">
        <v>3727</v>
      </c>
      <c r="F46" s="21" t="s">
        <v>26</v>
      </c>
      <c r="G46" s="21" t="s">
        <v>17</v>
      </c>
      <c r="H46" s="23">
        <v>45965</v>
      </c>
      <c r="I46" s="21">
        <v>347043</v>
      </c>
      <c r="J46" s="26" t="s">
        <v>24</v>
      </c>
    </row>
    <row r="47" spans="1:10" x14ac:dyDescent="0.25">
      <c r="A47" s="21" t="s">
        <v>70</v>
      </c>
      <c r="B47" s="22"/>
      <c r="C47" s="23">
        <v>45904</v>
      </c>
      <c r="D47" s="24"/>
      <c r="E47" s="25">
        <v>694.01</v>
      </c>
      <c r="F47" s="21" t="s">
        <v>71</v>
      </c>
      <c r="G47" s="21" t="s">
        <v>17</v>
      </c>
      <c r="H47" s="23">
        <v>45987</v>
      </c>
      <c r="I47" s="21">
        <v>347458</v>
      </c>
      <c r="J47" s="26" t="s">
        <v>24</v>
      </c>
    </row>
    <row r="48" spans="1:10" x14ac:dyDescent="0.25">
      <c r="C48" s="12"/>
      <c r="J48" s="4"/>
    </row>
    <row r="49" spans="3:10" x14ac:dyDescent="0.25">
      <c r="C49" s="12"/>
      <c r="J49" s="4"/>
    </row>
    <row r="50" spans="3:10" ht="15.75" thickBot="1" x14ac:dyDescent="0.3">
      <c r="E50" s="13">
        <f>SUM(E4:E47)</f>
        <v>343130.72166666645</v>
      </c>
    </row>
  </sheetData>
  <pageMargins left="0.7" right="0.7" top="0.75" bottom="0.75" header="0.3" footer="0.3"/>
  <pageSetup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Fay Harder</dc:creator>
  <cp:lastModifiedBy>Fay Harder</cp:lastModifiedBy>
  <dcterms:created xsi:type="dcterms:W3CDTF">2025-10-09T15:33:48Z</dcterms:created>
  <dcterms:modified xsi:type="dcterms:W3CDTF">2025-12-04T00:37:41Z</dcterms:modified>
</cp:coreProperties>
</file>